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Analysis" sheetId="1" r:id="rId1"/>
  </sheets>
  <calcPr calcId="145621"/>
</workbook>
</file>

<file path=xl/calcChain.xml><?xml version="1.0" encoding="utf-8"?>
<calcChain xmlns="http://schemas.openxmlformats.org/spreadsheetml/2006/main">
  <c r="L51" i="1" l="1"/>
  <c r="L35" i="1" l="1"/>
  <c r="L54" i="1" l="1"/>
  <c r="L55" i="1" s="1"/>
  <c r="L41" i="1"/>
  <c r="L59" i="1" l="1"/>
  <c r="L60" i="1" s="1"/>
  <c r="K35" i="1"/>
  <c r="M35" i="1" l="1"/>
  <c r="L37" i="1" s="1"/>
  <c r="M31" i="1" l="1"/>
  <c r="N31" i="1" s="1"/>
  <c r="L38" i="1" s="1"/>
  <c r="L39" i="1" l="1"/>
  <c r="L57" i="1" s="1"/>
  <c r="L62" i="1" s="1"/>
  <c r="L63" i="1" s="1"/>
  <c r="L66" i="1" s="1"/>
  <c r="L67" i="1" s="1"/>
  <c r="L40" i="1"/>
  <c r="L44" i="1" l="1"/>
  <c r="L45" i="1"/>
</calcChain>
</file>

<file path=xl/sharedStrings.xml><?xml version="1.0" encoding="utf-8"?>
<sst xmlns="http://schemas.openxmlformats.org/spreadsheetml/2006/main" count="58" uniqueCount="44">
  <si>
    <t>Keuwl Accelerometer Data File</t>
  </si>
  <si>
    <t>2016-06-27 18-19-55</t>
  </si>
  <si>
    <t>Time (s)</t>
  </si>
  <si>
    <t xml:space="preserve"> X (m/s2)</t>
  </si>
  <si>
    <t xml:space="preserve"> Y (m/s2)</t>
  </si>
  <si>
    <t xml:space="preserve"> Z (m/s2)</t>
  </si>
  <si>
    <t xml:space="preserve"> R (m/s2)</t>
  </si>
  <si>
    <t xml:space="preserve"> Theta (deg)</t>
  </si>
  <si>
    <t xml:space="preserve"> Phi (deg)</t>
  </si>
  <si>
    <t>T1</t>
  </si>
  <si>
    <t>T2</t>
  </si>
  <si>
    <t>Period</t>
  </si>
  <si>
    <t>Natural Frequency</t>
  </si>
  <si>
    <t>X1</t>
  </si>
  <si>
    <t>X2</t>
  </si>
  <si>
    <t>d</t>
  </si>
  <si>
    <t>Damping Factor</t>
  </si>
  <si>
    <t>Hz</t>
  </si>
  <si>
    <t>rad/s</t>
  </si>
  <si>
    <t>Weight</t>
  </si>
  <si>
    <t>lbs</t>
  </si>
  <si>
    <t>Mass</t>
  </si>
  <si>
    <t>kg</t>
  </si>
  <si>
    <t>K (spring rate)</t>
  </si>
  <si>
    <t>N/m</t>
  </si>
  <si>
    <t>C (damping)</t>
  </si>
  <si>
    <t>kg/s</t>
  </si>
  <si>
    <t>m/s2</t>
  </si>
  <si>
    <t>Gravity</t>
  </si>
  <si>
    <t>rpm</t>
  </si>
  <si>
    <t>m</t>
  </si>
  <si>
    <t>mm</t>
  </si>
  <si>
    <t>kgm</t>
  </si>
  <si>
    <t>kgmm</t>
  </si>
  <si>
    <t>grams</t>
  </si>
  <si>
    <t>Absolute Difference</t>
  </si>
  <si>
    <t>Rotational Frequency</t>
  </si>
  <si>
    <t>Frequency Ratio, R</t>
  </si>
  <si>
    <t>Displacement, X</t>
  </si>
  <si>
    <t>Unbalanced Mass x Radius, mR</t>
  </si>
  <si>
    <t>Required Mass</t>
  </si>
  <si>
    <t>Radius of Required Mass</t>
  </si>
  <si>
    <t>Max Amplitude (during operation)</t>
  </si>
  <si>
    <t>Wd Frequency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</si>
</sst>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CA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Natural Frequency of Bench Grinder</a:t>
            </a:r>
          </a:p>
        </c:rich>
      </c:tx>
      <c:layout/>
      <c:overlay val="0"/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v>Response</c:v>
          </c:tx>
          <c:xVal>
            <c:numRef>
              <c:f>Analysis!$A$5:$A$100</c:f>
              <c:numCache>
                <c:formatCode>General</c:formatCode>
                <c:ptCount val="96"/>
                <c:pt idx="0">
                  <c:v>1.5726595000000001</c:v>
                </c:pt>
                <c:pt idx="1">
                  <c:v>1.5727233</c:v>
                </c:pt>
                <c:pt idx="2">
                  <c:v>1.5827233000000001</c:v>
                </c:pt>
                <c:pt idx="3">
                  <c:v>1.5923885</c:v>
                </c:pt>
                <c:pt idx="4">
                  <c:v>1.5928167</c:v>
                </c:pt>
                <c:pt idx="5">
                  <c:v>1.6028167</c:v>
                </c:pt>
                <c:pt idx="6">
                  <c:v>1.6128007</c:v>
                </c:pt>
                <c:pt idx="7">
                  <c:v>1.6225258</c:v>
                </c:pt>
                <c:pt idx="8">
                  <c:v>1.6291111</c:v>
                </c:pt>
                <c:pt idx="9">
                  <c:v>1.639111</c:v>
                </c:pt>
                <c:pt idx="10">
                  <c:v>1.6433742</c:v>
                </c:pt>
                <c:pt idx="11">
                  <c:v>1.6469574</c:v>
                </c:pt>
                <c:pt idx="12">
                  <c:v>1.6569574</c:v>
                </c:pt>
                <c:pt idx="13">
                  <c:v>1.6621341999999999</c:v>
                </c:pt>
                <c:pt idx="14">
                  <c:v>1.6720016</c:v>
                </c:pt>
                <c:pt idx="15">
                  <c:v>1.6737808000000001</c:v>
                </c:pt>
                <c:pt idx="16">
                  <c:v>1.6837808000000001</c:v>
                </c:pt>
                <c:pt idx="17">
                  <c:v>1.6918736999999999</c:v>
                </c:pt>
                <c:pt idx="18">
                  <c:v>1.6980751999999999</c:v>
                </c:pt>
                <c:pt idx="19">
                  <c:v>1.7080751999999999</c:v>
                </c:pt>
                <c:pt idx="20">
                  <c:v>1.7145623000000001</c:v>
                </c:pt>
                <c:pt idx="21">
                  <c:v>1.7240968000000001</c:v>
                </c:pt>
                <c:pt idx="22">
                  <c:v>1.7324425000000001</c:v>
                </c:pt>
                <c:pt idx="23">
                  <c:v>1.7330782</c:v>
                </c:pt>
                <c:pt idx="24">
                  <c:v>1.7430782</c:v>
                </c:pt>
                <c:pt idx="25">
                  <c:v>1.7437863</c:v>
                </c:pt>
                <c:pt idx="26">
                  <c:v>1.7537863</c:v>
                </c:pt>
                <c:pt idx="27">
                  <c:v>1.7619956000000001</c:v>
                </c:pt>
                <c:pt idx="28">
                  <c:v>1.7631071</c:v>
                </c:pt>
                <c:pt idx="29">
                  <c:v>1.7731071</c:v>
                </c:pt>
                <c:pt idx="30">
                  <c:v>1.7760819999999999</c:v>
                </c:pt>
                <c:pt idx="31">
                  <c:v>1.7860819999999999</c:v>
                </c:pt>
                <c:pt idx="32">
                  <c:v>1.7940341</c:v>
                </c:pt>
                <c:pt idx="33">
                  <c:v>1.8025575</c:v>
                </c:pt>
                <c:pt idx="34">
                  <c:v>1.8026131000000001</c:v>
                </c:pt>
                <c:pt idx="35">
                  <c:v>1.8126131999999999</c:v>
                </c:pt>
                <c:pt idx="36">
                  <c:v>1.8126966</c:v>
                </c:pt>
                <c:pt idx="37">
                  <c:v>1.8226966</c:v>
                </c:pt>
                <c:pt idx="38">
                  <c:v>1.8320936000000001</c:v>
                </c:pt>
                <c:pt idx="39">
                  <c:v>1.8324279000000001</c:v>
                </c:pt>
                <c:pt idx="40">
                  <c:v>1.8424278000000001</c:v>
                </c:pt>
                <c:pt idx="41">
                  <c:v>1.8520931</c:v>
                </c:pt>
                <c:pt idx="42">
                  <c:v>1.8560764999999999</c:v>
                </c:pt>
                <c:pt idx="43">
                  <c:v>1.8660764999999999</c:v>
                </c:pt>
                <c:pt idx="44">
                  <c:v>1.8728807999999999</c:v>
                </c:pt>
                <c:pt idx="45">
                  <c:v>1.8748279000000001</c:v>
                </c:pt>
                <c:pt idx="46">
                  <c:v>1.8848278999999999</c:v>
                </c:pt>
                <c:pt idx="47">
                  <c:v>1.8921915</c:v>
                </c:pt>
                <c:pt idx="48">
                  <c:v>1.8924532000000001</c:v>
                </c:pt>
                <c:pt idx="49">
                  <c:v>1.9024532000000001</c:v>
                </c:pt>
                <c:pt idx="50">
                  <c:v>1.9026662000000001</c:v>
                </c:pt>
                <c:pt idx="51">
                  <c:v>1.9126662000000001</c:v>
                </c:pt>
                <c:pt idx="52">
                  <c:v>1.9221389</c:v>
                </c:pt>
                <c:pt idx="53">
                  <c:v>1.9265653</c:v>
                </c:pt>
                <c:pt idx="54">
                  <c:v>1.9365653</c:v>
                </c:pt>
                <c:pt idx="55">
                  <c:v>1.9430753999999999</c:v>
                </c:pt>
                <c:pt idx="56">
                  <c:v>1.9437058</c:v>
                </c:pt>
                <c:pt idx="57">
                  <c:v>1.9537058</c:v>
                </c:pt>
                <c:pt idx="58">
                  <c:v>1.9544809000000001</c:v>
                </c:pt>
                <c:pt idx="59">
                  <c:v>1.9644809000000001</c:v>
                </c:pt>
                <c:pt idx="60">
                  <c:v>1.9724667</c:v>
                </c:pt>
                <c:pt idx="61">
                  <c:v>1.9730519</c:v>
                </c:pt>
                <c:pt idx="62">
                  <c:v>1.9830519</c:v>
                </c:pt>
                <c:pt idx="63">
                  <c:v>1.9832688999999999</c:v>
                </c:pt>
                <c:pt idx="64">
                  <c:v>1.9932688000000001</c:v>
                </c:pt>
                <c:pt idx="65">
                  <c:v>1.9934080999999999</c:v>
                </c:pt>
                <c:pt idx="66">
                  <c:v>2.0034079999999999</c:v>
                </c:pt>
                <c:pt idx="67">
                  <c:v>2.0053413</c:v>
                </c:pt>
                <c:pt idx="68">
                  <c:v>2.0153412999999998</c:v>
                </c:pt>
                <c:pt idx="69">
                  <c:v>2.016073</c:v>
                </c:pt>
                <c:pt idx="70">
                  <c:v>2.0260729999999998</c:v>
                </c:pt>
                <c:pt idx="71">
                  <c:v>2.0323026</c:v>
                </c:pt>
                <c:pt idx="72">
                  <c:v>2.0354833999999999</c:v>
                </c:pt>
                <c:pt idx="73">
                  <c:v>2.0454834000000002</c:v>
                </c:pt>
                <c:pt idx="74">
                  <c:v>2.0524645000000001</c:v>
                </c:pt>
                <c:pt idx="75">
                  <c:v>2.0619749999999999</c:v>
                </c:pt>
                <c:pt idx="76">
                  <c:v>2.0639813</c:v>
                </c:pt>
                <c:pt idx="77">
                  <c:v>2.0739812999999998</c:v>
                </c:pt>
                <c:pt idx="78">
                  <c:v>2.0762985</c:v>
                </c:pt>
                <c:pt idx="79">
                  <c:v>2.0862984999999998</c:v>
                </c:pt>
                <c:pt idx="80">
                  <c:v>2.0927712999999999</c:v>
                </c:pt>
                <c:pt idx="81">
                  <c:v>2.0931923000000001</c:v>
                </c:pt>
                <c:pt idx="82">
                  <c:v>2.1031922999999999</c:v>
                </c:pt>
                <c:pt idx="83">
                  <c:v>2.1068237000000001</c:v>
                </c:pt>
                <c:pt idx="84">
                  <c:v>2.1168233999999999</c:v>
                </c:pt>
                <c:pt idx="85">
                  <c:v>2.1223852999999999</c:v>
                </c:pt>
                <c:pt idx="86">
                  <c:v>2.1228011000000002</c:v>
                </c:pt>
                <c:pt idx="87">
                  <c:v>2.1328011</c:v>
                </c:pt>
                <c:pt idx="88">
                  <c:v>2.1425277999999999</c:v>
                </c:pt>
                <c:pt idx="89">
                  <c:v>2.1460454000000002</c:v>
                </c:pt>
                <c:pt idx="90">
                  <c:v>2.1560454</c:v>
                </c:pt>
                <c:pt idx="91">
                  <c:v>2.1628275000000001</c:v>
                </c:pt>
                <c:pt idx="92">
                  <c:v>2.1725047000000002</c:v>
                </c:pt>
                <c:pt idx="93">
                  <c:v>2.1729905999999999</c:v>
                </c:pt>
                <c:pt idx="94">
                  <c:v>2.1829907999999998</c:v>
                </c:pt>
                <c:pt idx="95">
                  <c:v>2.1924944000000002</c:v>
                </c:pt>
              </c:numCache>
            </c:numRef>
          </c:xVal>
          <c:yVal>
            <c:numRef>
              <c:f>Analysis!$D$5:$D$100</c:f>
              <c:numCache>
                <c:formatCode>General</c:formatCode>
                <c:ptCount val="96"/>
                <c:pt idx="0">
                  <c:v>9.8070000000000004</c:v>
                </c:pt>
                <c:pt idx="1">
                  <c:v>9.8070000000000004</c:v>
                </c:pt>
                <c:pt idx="2">
                  <c:v>9.8070000000000004</c:v>
                </c:pt>
                <c:pt idx="3">
                  <c:v>9.8070000000000004</c:v>
                </c:pt>
                <c:pt idx="4">
                  <c:v>8.4269999999999996</c:v>
                </c:pt>
                <c:pt idx="5">
                  <c:v>8.4269999999999996</c:v>
                </c:pt>
                <c:pt idx="6">
                  <c:v>9.1940000000000008</c:v>
                </c:pt>
                <c:pt idx="7">
                  <c:v>9.1940000000000008</c:v>
                </c:pt>
                <c:pt idx="8">
                  <c:v>10.879</c:v>
                </c:pt>
                <c:pt idx="9">
                  <c:v>10.879</c:v>
                </c:pt>
                <c:pt idx="10">
                  <c:v>10.879</c:v>
                </c:pt>
                <c:pt idx="11">
                  <c:v>9.1940000000000008</c:v>
                </c:pt>
                <c:pt idx="12">
                  <c:v>9.1940000000000008</c:v>
                </c:pt>
                <c:pt idx="13">
                  <c:v>9.9600000000000009</c:v>
                </c:pt>
                <c:pt idx="14">
                  <c:v>9.9600000000000009</c:v>
                </c:pt>
                <c:pt idx="15">
                  <c:v>10.113</c:v>
                </c:pt>
                <c:pt idx="16">
                  <c:v>10.113</c:v>
                </c:pt>
                <c:pt idx="17">
                  <c:v>9.3469999999999995</c:v>
                </c:pt>
                <c:pt idx="18">
                  <c:v>9.3469999999999995</c:v>
                </c:pt>
                <c:pt idx="19">
                  <c:v>9.3469999999999995</c:v>
                </c:pt>
                <c:pt idx="20">
                  <c:v>10.113</c:v>
                </c:pt>
                <c:pt idx="21">
                  <c:v>9.8070000000000004</c:v>
                </c:pt>
                <c:pt idx="22">
                  <c:v>9.8070000000000004</c:v>
                </c:pt>
                <c:pt idx="23">
                  <c:v>9.8070000000000004</c:v>
                </c:pt>
                <c:pt idx="24">
                  <c:v>9.8070000000000004</c:v>
                </c:pt>
                <c:pt idx="25">
                  <c:v>9.8070000000000004</c:v>
                </c:pt>
                <c:pt idx="26">
                  <c:v>9.8070000000000004</c:v>
                </c:pt>
                <c:pt idx="27">
                  <c:v>10.113</c:v>
                </c:pt>
                <c:pt idx="28">
                  <c:v>9.8070000000000004</c:v>
                </c:pt>
                <c:pt idx="29">
                  <c:v>9.8070000000000004</c:v>
                </c:pt>
                <c:pt idx="30">
                  <c:v>9.8070000000000004</c:v>
                </c:pt>
                <c:pt idx="31">
                  <c:v>9.8070000000000004</c:v>
                </c:pt>
                <c:pt idx="32">
                  <c:v>9.8070000000000004</c:v>
                </c:pt>
                <c:pt idx="33">
                  <c:v>9.8070000000000004</c:v>
                </c:pt>
                <c:pt idx="34">
                  <c:v>9.8070000000000004</c:v>
                </c:pt>
                <c:pt idx="35">
                  <c:v>9.8070000000000004</c:v>
                </c:pt>
                <c:pt idx="36">
                  <c:v>9.9600000000000009</c:v>
                </c:pt>
                <c:pt idx="37">
                  <c:v>9.9600000000000009</c:v>
                </c:pt>
                <c:pt idx="38">
                  <c:v>9.9600000000000009</c:v>
                </c:pt>
                <c:pt idx="39">
                  <c:v>9.8070000000000004</c:v>
                </c:pt>
                <c:pt idx="40">
                  <c:v>9.8070000000000004</c:v>
                </c:pt>
                <c:pt idx="41">
                  <c:v>9.9600000000000009</c:v>
                </c:pt>
                <c:pt idx="42">
                  <c:v>9.9600000000000009</c:v>
                </c:pt>
                <c:pt idx="43">
                  <c:v>9.9600000000000009</c:v>
                </c:pt>
                <c:pt idx="44">
                  <c:v>9.9600000000000009</c:v>
                </c:pt>
                <c:pt idx="45">
                  <c:v>9.8070000000000004</c:v>
                </c:pt>
                <c:pt idx="46">
                  <c:v>9.8070000000000004</c:v>
                </c:pt>
                <c:pt idx="47">
                  <c:v>9.8070000000000004</c:v>
                </c:pt>
                <c:pt idx="48">
                  <c:v>9.8070000000000004</c:v>
                </c:pt>
                <c:pt idx="49">
                  <c:v>9.8070000000000004</c:v>
                </c:pt>
                <c:pt idx="50">
                  <c:v>9.8070000000000004</c:v>
                </c:pt>
                <c:pt idx="51">
                  <c:v>9.8070000000000004</c:v>
                </c:pt>
                <c:pt idx="52">
                  <c:v>9.8070000000000004</c:v>
                </c:pt>
                <c:pt idx="53">
                  <c:v>9.9600000000000009</c:v>
                </c:pt>
                <c:pt idx="54">
                  <c:v>9.9600000000000009</c:v>
                </c:pt>
                <c:pt idx="55">
                  <c:v>9.9600000000000009</c:v>
                </c:pt>
                <c:pt idx="56">
                  <c:v>9.8070000000000004</c:v>
                </c:pt>
                <c:pt idx="57">
                  <c:v>9.8070000000000004</c:v>
                </c:pt>
                <c:pt idx="58">
                  <c:v>9.8070000000000004</c:v>
                </c:pt>
                <c:pt idx="59">
                  <c:v>9.8070000000000004</c:v>
                </c:pt>
                <c:pt idx="60">
                  <c:v>9.8070000000000004</c:v>
                </c:pt>
                <c:pt idx="61">
                  <c:v>9.8070000000000004</c:v>
                </c:pt>
                <c:pt idx="62">
                  <c:v>9.8070000000000004</c:v>
                </c:pt>
                <c:pt idx="63">
                  <c:v>9.8070000000000004</c:v>
                </c:pt>
                <c:pt idx="64">
                  <c:v>9.8070000000000004</c:v>
                </c:pt>
                <c:pt idx="65">
                  <c:v>9.8070000000000004</c:v>
                </c:pt>
                <c:pt idx="66">
                  <c:v>9.8070000000000004</c:v>
                </c:pt>
                <c:pt idx="67">
                  <c:v>9.8070000000000004</c:v>
                </c:pt>
                <c:pt idx="68">
                  <c:v>9.8070000000000004</c:v>
                </c:pt>
                <c:pt idx="69">
                  <c:v>9.8070000000000004</c:v>
                </c:pt>
                <c:pt idx="70">
                  <c:v>9.8070000000000004</c:v>
                </c:pt>
                <c:pt idx="71">
                  <c:v>9.8070000000000004</c:v>
                </c:pt>
                <c:pt idx="72">
                  <c:v>9.8070000000000004</c:v>
                </c:pt>
                <c:pt idx="73">
                  <c:v>9.8070000000000004</c:v>
                </c:pt>
                <c:pt idx="74">
                  <c:v>9.8070000000000004</c:v>
                </c:pt>
                <c:pt idx="75">
                  <c:v>9.8070000000000004</c:v>
                </c:pt>
                <c:pt idx="76">
                  <c:v>9.8070000000000004</c:v>
                </c:pt>
                <c:pt idx="77">
                  <c:v>9.8070000000000004</c:v>
                </c:pt>
                <c:pt idx="78">
                  <c:v>9.8070000000000004</c:v>
                </c:pt>
                <c:pt idx="79">
                  <c:v>9.8070000000000004</c:v>
                </c:pt>
                <c:pt idx="80">
                  <c:v>9.8070000000000004</c:v>
                </c:pt>
                <c:pt idx="81">
                  <c:v>9.9600000000000009</c:v>
                </c:pt>
                <c:pt idx="82">
                  <c:v>9.9600000000000009</c:v>
                </c:pt>
                <c:pt idx="83">
                  <c:v>9.9600000000000009</c:v>
                </c:pt>
                <c:pt idx="84">
                  <c:v>9.9600000000000009</c:v>
                </c:pt>
                <c:pt idx="85">
                  <c:v>9.8070000000000004</c:v>
                </c:pt>
                <c:pt idx="86">
                  <c:v>9.8070000000000004</c:v>
                </c:pt>
                <c:pt idx="87">
                  <c:v>9.8070000000000004</c:v>
                </c:pt>
                <c:pt idx="88">
                  <c:v>9.8070000000000004</c:v>
                </c:pt>
                <c:pt idx="89">
                  <c:v>9.8070000000000004</c:v>
                </c:pt>
                <c:pt idx="90">
                  <c:v>9.8070000000000004</c:v>
                </c:pt>
                <c:pt idx="91">
                  <c:v>9.8070000000000004</c:v>
                </c:pt>
                <c:pt idx="92">
                  <c:v>9.8070000000000004</c:v>
                </c:pt>
                <c:pt idx="93">
                  <c:v>9.8070000000000004</c:v>
                </c:pt>
                <c:pt idx="94">
                  <c:v>9.8070000000000004</c:v>
                </c:pt>
                <c:pt idx="95">
                  <c:v>9.8070000000000004</c:v>
                </c:pt>
              </c:numCache>
            </c:numRef>
          </c:yVal>
          <c:smooth val="1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88517504"/>
        <c:axId val="289510912"/>
      </c:scatterChart>
      <c:valAx>
        <c:axId val="288517504"/>
        <c:scaling>
          <c:orientation val="minMax"/>
          <c:max val="1.8"/>
          <c:min val="1.55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CA"/>
                  <a:t>Time (s)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89510912"/>
        <c:crossesAt val="7.5"/>
        <c:crossBetween val="midCat"/>
      </c:valAx>
      <c:valAx>
        <c:axId val="289510912"/>
        <c:scaling>
          <c:orientation val="minMax"/>
          <c:max val="11"/>
          <c:min val="8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CA"/>
                  <a:t>Acceleration</a:t>
                </a:r>
                <a:r>
                  <a:rPr lang="en-CA" baseline="0"/>
                  <a:t> (m/s^2)</a:t>
                </a:r>
                <a:endParaRPr lang="en-CA"/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28851750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333375</xdr:colOff>
      <xdr:row>5</xdr:row>
      <xdr:rowOff>85725</xdr:rowOff>
    </xdr:from>
    <xdr:to>
      <xdr:col>21</xdr:col>
      <xdr:colOff>542925</xdr:colOff>
      <xdr:row>27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0"/>
  <sheetViews>
    <sheetView tabSelected="1" topLeftCell="E19" workbookViewId="0">
      <selection activeCell="O30" sqref="O30"/>
    </sheetView>
  </sheetViews>
  <sheetFormatPr defaultRowHeight="15" x14ac:dyDescent="0.25"/>
  <cols>
    <col min="11" max="11" width="32.140625" bestFit="1" customWidth="1"/>
    <col min="12" max="12" width="16.42578125" customWidth="1"/>
    <col min="14" max="14" width="13.5703125" customWidth="1"/>
    <col min="18" max="18" width="12" bestFit="1" customWidth="1"/>
  </cols>
  <sheetData>
    <row r="1" spans="1:7" x14ac:dyDescent="0.25">
      <c r="A1" t="s">
        <v>0</v>
      </c>
    </row>
    <row r="2" spans="1:7" x14ac:dyDescent="0.25">
      <c r="A2" t="s">
        <v>1</v>
      </c>
    </row>
    <row r="4" spans="1:7" x14ac:dyDescent="0.25">
      <c r="A4" t="s">
        <v>2</v>
      </c>
      <c r="B4" t="s">
        <v>3</v>
      </c>
      <c r="C4" t="s">
        <v>4</v>
      </c>
      <c r="D4" t="s">
        <v>5</v>
      </c>
      <c r="E4" s="1" t="s">
        <v>6</v>
      </c>
      <c r="F4" s="1" t="s">
        <v>7</v>
      </c>
      <c r="G4" s="1" t="s">
        <v>8</v>
      </c>
    </row>
    <row r="5" spans="1:7" x14ac:dyDescent="0.25">
      <c r="A5">
        <v>1.5726595000000001</v>
      </c>
      <c r="B5">
        <v>-1.0720000000000001</v>
      </c>
      <c r="C5">
        <v>0.153</v>
      </c>
      <c r="D5">
        <v>9.8070000000000004</v>
      </c>
      <c r="E5">
        <v>9.8666029999999996</v>
      </c>
      <c r="F5">
        <v>6.3009539999999999</v>
      </c>
      <c r="G5">
        <v>171.87737999999999</v>
      </c>
    </row>
    <row r="6" spans="1:7" x14ac:dyDescent="0.25">
      <c r="A6">
        <v>1.5727233</v>
      </c>
      <c r="B6">
        <v>-1.0720000000000001</v>
      </c>
      <c r="C6">
        <v>0.153</v>
      </c>
      <c r="D6">
        <v>9.8070000000000004</v>
      </c>
      <c r="E6">
        <v>9.8666029999999996</v>
      </c>
      <c r="F6">
        <v>6.3009539999999999</v>
      </c>
      <c r="G6">
        <v>171.87737999999999</v>
      </c>
    </row>
    <row r="7" spans="1:7" x14ac:dyDescent="0.25">
      <c r="A7">
        <v>1.5827233000000001</v>
      </c>
      <c r="B7">
        <v>-1.0720000000000001</v>
      </c>
      <c r="C7">
        <v>0.153</v>
      </c>
      <c r="D7">
        <v>9.8070000000000004</v>
      </c>
      <c r="E7">
        <v>9.8666029999999996</v>
      </c>
      <c r="F7">
        <v>6.3009539999999999</v>
      </c>
      <c r="G7">
        <v>171.87737999999999</v>
      </c>
    </row>
    <row r="8" spans="1:7" x14ac:dyDescent="0.25">
      <c r="A8">
        <v>1.5923885</v>
      </c>
      <c r="B8">
        <v>-1.0720000000000001</v>
      </c>
      <c r="C8">
        <v>0.153</v>
      </c>
      <c r="D8">
        <v>9.8070000000000004</v>
      </c>
      <c r="E8">
        <v>9.8666029999999996</v>
      </c>
      <c r="F8">
        <v>6.3009539999999999</v>
      </c>
      <c r="G8">
        <v>171.87737999999999</v>
      </c>
    </row>
    <row r="9" spans="1:7" x14ac:dyDescent="0.25">
      <c r="A9">
        <v>1.5928167</v>
      </c>
      <c r="B9">
        <v>-1.0720000000000001</v>
      </c>
      <c r="C9">
        <v>0.61199999999999999</v>
      </c>
      <c r="D9">
        <v>8.4269999999999996</v>
      </c>
      <c r="E9">
        <v>8.5169280000000001</v>
      </c>
      <c r="F9">
        <v>8.3334770000000002</v>
      </c>
      <c r="G9">
        <v>150.27815200000001</v>
      </c>
    </row>
    <row r="10" spans="1:7" x14ac:dyDescent="0.25">
      <c r="A10">
        <v>1.6028167</v>
      </c>
      <c r="B10">
        <v>-1.0720000000000001</v>
      </c>
      <c r="C10">
        <v>0.61199999999999999</v>
      </c>
      <c r="D10">
        <v>8.4269999999999996</v>
      </c>
      <c r="E10">
        <v>8.5169280000000001</v>
      </c>
      <c r="F10">
        <v>8.3334770000000002</v>
      </c>
      <c r="G10">
        <v>150.27815200000001</v>
      </c>
    </row>
    <row r="11" spans="1:7" x14ac:dyDescent="0.25">
      <c r="A11">
        <v>1.6128007</v>
      </c>
      <c r="B11">
        <v>-0.76600000000000001</v>
      </c>
      <c r="C11">
        <v>-0.153</v>
      </c>
      <c r="D11">
        <v>9.1940000000000008</v>
      </c>
      <c r="E11">
        <v>9.2271230000000006</v>
      </c>
      <c r="F11">
        <v>4.8562349999999999</v>
      </c>
      <c r="G11">
        <v>191.295547</v>
      </c>
    </row>
    <row r="12" spans="1:7" x14ac:dyDescent="0.25">
      <c r="A12">
        <v>1.6225258</v>
      </c>
      <c r="B12">
        <v>-0.76600000000000001</v>
      </c>
      <c r="C12">
        <v>-0.153</v>
      </c>
      <c r="D12">
        <v>9.1940000000000008</v>
      </c>
      <c r="E12">
        <v>9.2271230000000006</v>
      </c>
      <c r="F12">
        <v>4.8562349999999999</v>
      </c>
      <c r="G12">
        <v>191.295547</v>
      </c>
    </row>
    <row r="13" spans="1:7" x14ac:dyDescent="0.25">
      <c r="A13">
        <v>1.6291111</v>
      </c>
      <c r="B13">
        <v>-1.8380000000000001</v>
      </c>
      <c r="C13">
        <v>-0.30599999999999999</v>
      </c>
      <c r="D13">
        <v>10.879</v>
      </c>
      <c r="E13">
        <v>11.037414999999999</v>
      </c>
      <c r="F13">
        <v>9.7190340000000006</v>
      </c>
      <c r="G13">
        <v>189.45220900000001</v>
      </c>
    </row>
    <row r="14" spans="1:7" x14ac:dyDescent="0.25">
      <c r="A14">
        <v>1.639111</v>
      </c>
      <c r="B14">
        <v>-1.8380000000000001</v>
      </c>
      <c r="C14">
        <v>-0.30599999999999999</v>
      </c>
      <c r="D14">
        <v>10.879</v>
      </c>
      <c r="E14">
        <v>11.037414999999999</v>
      </c>
      <c r="F14">
        <v>9.7190340000000006</v>
      </c>
      <c r="G14">
        <v>189.45220900000001</v>
      </c>
    </row>
    <row r="15" spans="1:7" x14ac:dyDescent="0.25">
      <c r="A15">
        <v>1.6433742</v>
      </c>
      <c r="B15">
        <v>-1.8380000000000001</v>
      </c>
      <c r="C15">
        <v>-0.30599999999999999</v>
      </c>
      <c r="D15">
        <v>10.879</v>
      </c>
      <c r="E15">
        <v>11.037414999999999</v>
      </c>
      <c r="F15">
        <v>9.7190340000000006</v>
      </c>
      <c r="G15">
        <v>189.45220900000001</v>
      </c>
    </row>
    <row r="16" spans="1:7" x14ac:dyDescent="0.25">
      <c r="A16">
        <v>1.6469574</v>
      </c>
      <c r="B16">
        <v>-0.30599999999999999</v>
      </c>
      <c r="C16">
        <v>0.30599999999999999</v>
      </c>
      <c r="D16">
        <v>9.1940000000000008</v>
      </c>
      <c r="E16">
        <v>9.2041789999999999</v>
      </c>
      <c r="F16">
        <v>2.6947890000000001</v>
      </c>
      <c r="G16">
        <v>135</v>
      </c>
    </row>
    <row r="17" spans="1:14" x14ac:dyDescent="0.25">
      <c r="A17">
        <v>1.6569574</v>
      </c>
      <c r="B17">
        <v>-0.30599999999999999</v>
      </c>
      <c r="C17">
        <v>0.30599999999999999</v>
      </c>
      <c r="D17">
        <v>9.1940000000000008</v>
      </c>
      <c r="E17">
        <v>9.2041789999999999</v>
      </c>
      <c r="F17">
        <v>2.6947890000000001</v>
      </c>
      <c r="G17">
        <v>135</v>
      </c>
    </row>
    <row r="18" spans="1:14" x14ac:dyDescent="0.25">
      <c r="A18">
        <v>1.6621341999999999</v>
      </c>
      <c r="B18">
        <v>-1.8380000000000001</v>
      </c>
      <c r="C18">
        <v>0.153</v>
      </c>
      <c r="D18">
        <v>9.9600000000000009</v>
      </c>
      <c r="E18">
        <v>10.129326000000001</v>
      </c>
      <c r="F18">
        <v>10.490982000000001</v>
      </c>
      <c r="G18">
        <v>175.24151599999999</v>
      </c>
    </row>
    <row r="19" spans="1:14" x14ac:dyDescent="0.25">
      <c r="A19">
        <v>1.6720016</v>
      </c>
      <c r="B19">
        <v>-1.8380000000000001</v>
      </c>
      <c r="C19">
        <v>0.153</v>
      </c>
      <c r="D19">
        <v>9.9600000000000009</v>
      </c>
      <c r="E19">
        <v>10.129326000000001</v>
      </c>
      <c r="F19">
        <v>10.490982000000001</v>
      </c>
      <c r="G19">
        <v>175.24151599999999</v>
      </c>
    </row>
    <row r="20" spans="1:14" x14ac:dyDescent="0.25">
      <c r="A20">
        <v>1.6737808000000001</v>
      </c>
      <c r="B20">
        <v>-0.91900000000000004</v>
      </c>
      <c r="C20">
        <v>0.30599999999999999</v>
      </c>
      <c r="D20">
        <v>10.113</v>
      </c>
      <c r="E20">
        <v>10.159280000000001</v>
      </c>
      <c r="F20">
        <v>5.4709919999999999</v>
      </c>
      <c r="G20">
        <v>161.583755</v>
      </c>
    </row>
    <row r="21" spans="1:14" x14ac:dyDescent="0.25">
      <c r="A21">
        <v>1.6837808000000001</v>
      </c>
      <c r="B21">
        <v>-0.91900000000000004</v>
      </c>
      <c r="C21">
        <v>0.30599999999999999</v>
      </c>
      <c r="D21">
        <v>10.113</v>
      </c>
      <c r="E21">
        <v>10.159280000000001</v>
      </c>
      <c r="F21">
        <v>5.4709919999999999</v>
      </c>
      <c r="G21">
        <v>161.583755</v>
      </c>
    </row>
    <row r="22" spans="1:14" x14ac:dyDescent="0.25">
      <c r="A22">
        <v>1.6918736999999999</v>
      </c>
      <c r="B22">
        <v>-1.2250000000000001</v>
      </c>
      <c r="C22">
        <v>0.30599999999999999</v>
      </c>
      <c r="D22">
        <v>9.3469999999999995</v>
      </c>
      <c r="E22">
        <v>9.4318960000000001</v>
      </c>
      <c r="F22">
        <v>7.6932219999999996</v>
      </c>
      <c r="G22">
        <v>165.974762</v>
      </c>
    </row>
    <row r="23" spans="1:14" x14ac:dyDescent="0.25">
      <c r="A23">
        <v>1.6980751999999999</v>
      </c>
      <c r="B23">
        <v>-1.2250000000000001</v>
      </c>
      <c r="C23">
        <v>0.30599999999999999</v>
      </c>
      <c r="D23">
        <v>9.3469999999999995</v>
      </c>
      <c r="E23">
        <v>9.4318960000000001</v>
      </c>
      <c r="F23">
        <v>7.6932219999999996</v>
      </c>
      <c r="G23">
        <v>165.974762</v>
      </c>
    </row>
    <row r="24" spans="1:14" x14ac:dyDescent="0.25">
      <c r="A24">
        <v>1.7080751999999999</v>
      </c>
      <c r="B24">
        <v>-1.2250000000000001</v>
      </c>
      <c r="C24">
        <v>0.30599999999999999</v>
      </c>
      <c r="D24">
        <v>9.3469999999999995</v>
      </c>
      <c r="E24">
        <v>9.4318960000000001</v>
      </c>
      <c r="F24">
        <v>7.6932219999999996</v>
      </c>
      <c r="G24">
        <v>165.974762</v>
      </c>
    </row>
    <row r="25" spans="1:14" x14ac:dyDescent="0.25">
      <c r="A25">
        <v>1.7145623000000001</v>
      </c>
      <c r="B25">
        <v>-1.0720000000000001</v>
      </c>
      <c r="C25">
        <v>0.153</v>
      </c>
      <c r="D25">
        <v>10.113</v>
      </c>
      <c r="E25">
        <v>10.170809</v>
      </c>
      <c r="F25">
        <v>6.1117020000000002</v>
      </c>
      <c r="G25">
        <v>171.87737999999999</v>
      </c>
    </row>
    <row r="26" spans="1:14" x14ac:dyDescent="0.25">
      <c r="A26">
        <v>1.7240968000000001</v>
      </c>
      <c r="B26">
        <v>-1.2250000000000001</v>
      </c>
      <c r="C26">
        <v>0.30599999999999999</v>
      </c>
      <c r="D26">
        <v>9.8070000000000004</v>
      </c>
      <c r="E26">
        <v>9.8879479999999997</v>
      </c>
      <c r="F26">
        <v>7.336417</v>
      </c>
      <c r="G26">
        <v>165.974762</v>
      </c>
    </row>
    <row r="27" spans="1:14" x14ac:dyDescent="0.25">
      <c r="A27">
        <v>1.7324425000000001</v>
      </c>
      <c r="B27">
        <v>-1.2250000000000001</v>
      </c>
      <c r="C27">
        <v>0.30599999999999999</v>
      </c>
      <c r="D27">
        <v>9.8070000000000004</v>
      </c>
      <c r="E27">
        <v>9.8879479999999997</v>
      </c>
      <c r="F27">
        <v>7.336417</v>
      </c>
      <c r="G27">
        <v>165.974762</v>
      </c>
    </row>
    <row r="28" spans="1:14" x14ac:dyDescent="0.25">
      <c r="A28">
        <v>1.7330782</v>
      </c>
      <c r="B28">
        <v>-0.91900000000000004</v>
      </c>
      <c r="C28">
        <v>-0.153</v>
      </c>
      <c r="D28">
        <v>9.8070000000000004</v>
      </c>
      <c r="E28">
        <v>9.851153</v>
      </c>
      <c r="F28">
        <v>5.4267200000000004</v>
      </c>
      <c r="G28">
        <v>189.45220900000001</v>
      </c>
    </row>
    <row r="29" spans="1:14" x14ac:dyDescent="0.25">
      <c r="A29">
        <v>1.7430782</v>
      </c>
      <c r="B29">
        <v>-0.91900000000000004</v>
      </c>
      <c r="C29">
        <v>-0.153</v>
      </c>
      <c r="D29">
        <v>9.8070000000000004</v>
      </c>
      <c r="E29">
        <v>9.851153</v>
      </c>
      <c r="F29">
        <v>5.4267200000000004</v>
      </c>
      <c r="G29">
        <v>189.45220900000001</v>
      </c>
    </row>
    <row r="30" spans="1:14" x14ac:dyDescent="0.25">
      <c r="A30">
        <v>1.7437863</v>
      </c>
      <c r="B30">
        <v>-0.91900000000000004</v>
      </c>
      <c r="C30">
        <v>-0.153</v>
      </c>
      <c r="D30">
        <v>9.8070000000000004</v>
      </c>
      <c r="E30">
        <v>9.851153</v>
      </c>
      <c r="F30">
        <v>5.4267200000000004</v>
      </c>
      <c r="G30">
        <v>189.45220900000001</v>
      </c>
      <c r="K30" s="1" t="s">
        <v>9</v>
      </c>
      <c r="L30" s="1" t="s">
        <v>10</v>
      </c>
      <c r="M30" s="1" t="s">
        <v>11</v>
      </c>
      <c r="N30" s="1" t="s">
        <v>43</v>
      </c>
    </row>
    <row r="31" spans="1:14" x14ac:dyDescent="0.25">
      <c r="A31">
        <v>1.7537863</v>
      </c>
      <c r="B31">
        <v>-0.91900000000000004</v>
      </c>
      <c r="C31">
        <v>-0.153</v>
      </c>
      <c r="D31">
        <v>9.8070000000000004</v>
      </c>
      <c r="E31">
        <v>9.851153</v>
      </c>
      <c r="F31">
        <v>5.4267200000000004</v>
      </c>
      <c r="G31">
        <v>189.45220900000001</v>
      </c>
      <c r="K31">
        <v>1.639111</v>
      </c>
      <c r="L31">
        <v>1.6720016</v>
      </c>
      <c r="M31">
        <f>L31-K31</f>
        <v>3.2890599999999992E-2</v>
      </c>
      <c r="N31">
        <f>1/M31</f>
        <v>30.403823584854038</v>
      </c>
    </row>
    <row r="32" spans="1:14" x14ac:dyDescent="0.25">
      <c r="A32">
        <v>1.7619956000000001</v>
      </c>
      <c r="B32">
        <v>-1.2250000000000001</v>
      </c>
      <c r="C32">
        <v>0.45900000000000002</v>
      </c>
      <c r="D32">
        <v>10.113</v>
      </c>
      <c r="E32">
        <v>10.197258</v>
      </c>
      <c r="F32">
        <v>7.3705699999999998</v>
      </c>
      <c r="G32">
        <v>159.45933500000001</v>
      </c>
    </row>
    <row r="33" spans="1:13" x14ac:dyDescent="0.25">
      <c r="A33">
        <v>1.7631071</v>
      </c>
      <c r="B33">
        <v>-1.2250000000000001</v>
      </c>
      <c r="C33">
        <v>-0.45900000000000002</v>
      </c>
      <c r="D33">
        <v>9.8070000000000004</v>
      </c>
      <c r="E33">
        <v>9.8938649999999999</v>
      </c>
      <c r="F33">
        <v>7.5979140000000003</v>
      </c>
      <c r="G33">
        <v>200.54066499999999</v>
      </c>
    </row>
    <row r="34" spans="1:13" x14ac:dyDescent="0.25">
      <c r="A34">
        <v>1.7731071</v>
      </c>
      <c r="B34">
        <v>-1.2250000000000001</v>
      </c>
      <c r="C34">
        <v>-0.45900000000000002</v>
      </c>
      <c r="D34">
        <v>9.8070000000000004</v>
      </c>
      <c r="E34">
        <v>9.8938649999999999</v>
      </c>
      <c r="F34">
        <v>7.5979140000000003</v>
      </c>
      <c r="G34">
        <v>200.54066499999999</v>
      </c>
      <c r="K34" s="1" t="s">
        <v>13</v>
      </c>
      <c r="L34" s="1" t="s">
        <v>14</v>
      </c>
      <c r="M34" s="1" t="s">
        <v>15</v>
      </c>
    </row>
    <row r="35" spans="1:13" x14ac:dyDescent="0.25">
      <c r="A35">
        <v>1.7760819999999999</v>
      </c>
      <c r="B35">
        <v>-0.91900000000000004</v>
      </c>
      <c r="C35">
        <v>0.45900000000000002</v>
      </c>
      <c r="D35">
        <v>9.8070000000000004</v>
      </c>
      <c r="E35">
        <v>9.8606540000000003</v>
      </c>
      <c r="F35">
        <v>5.9797310000000001</v>
      </c>
      <c r="G35">
        <v>153.4599</v>
      </c>
      <c r="K35">
        <f>10.879-9.807</f>
        <v>1.0719999999999992</v>
      </c>
      <c r="L35">
        <f>9.9-9.807</f>
        <v>9.2999999999999972E-2</v>
      </c>
      <c r="M35">
        <f>LN(K35/L35)</f>
        <v>2.444681848477491</v>
      </c>
    </row>
    <row r="36" spans="1:13" x14ac:dyDescent="0.25">
      <c r="A36">
        <v>1.7860819999999999</v>
      </c>
      <c r="B36">
        <v>-0.91900000000000004</v>
      </c>
      <c r="C36">
        <v>0.45900000000000002</v>
      </c>
      <c r="D36">
        <v>9.8070000000000004</v>
      </c>
      <c r="E36">
        <v>9.8606540000000003</v>
      </c>
      <c r="F36">
        <v>5.9797310000000001</v>
      </c>
      <c r="G36">
        <v>153.4599</v>
      </c>
    </row>
    <row r="37" spans="1:13" x14ac:dyDescent="0.25">
      <c r="A37">
        <v>1.7940341</v>
      </c>
      <c r="B37">
        <v>-0.91900000000000004</v>
      </c>
      <c r="C37">
        <v>0.45900000000000002</v>
      </c>
      <c r="D37">
        <v>9.8070000000000004</v>
      </c>
      <c r="E37">
        <v>9.8606540000000003</v>
      </c>
      <c r="F37">
        <v>5.9797310000000001</v>
      </c>
      <c r="G37">
        <v>153.4599</v>
      </c>
      <c r="K37" s="1" t="s">
        <v>16</v>
      </c>
      <c r="L37">
        <f>M35/(2*PI())</f>
        <v>0.38908320047222461</v>
      </c>
    </row>
    <row r="38" spans="1:13" x14ac:dyDescent="0.25">
      <c r="A38">
        <v>1.8025575</v>
      </c>
      <c r="B38">
        <v>-1.532</v>
      </c>
      <c r="C38">
        <v>0.45900000000000002</v>
      </c>
      <c r="D38">
        <v>9.8070000000000004</v>
      </c>
      <c r="E38">
        <v>9.9365459999999999</v>
      </c>
      <c r="F38">
        <v>9.2620009999999997</v>
      </c>
      <c r="G38">
        <v>163.32135</v>
      </c>
      <c r="K38" s="1" t="s">
        <v>12</v>
      </c>
      <c r="L38">
        <f>N31/(SQRT(1-L37^2))</f>
        <v>33.004491081704614</v>
      </c>
      <c r="M38" s="1" t="s">
        <v>17</v>
      </c>
    </row>
    <row r="39" spans="1:13" x14ac:dyDescent="0.25">
      <c r="A39">
        <v>1.8026131000000001</v>
      </c>
      <c r="B39">
        <v>-1.532</v>
      </c>
      <c r="C39">
        <v>0.45900000000000002</v>
      </c>
      <c r="D39">
        <v>9.8070000000000004</v>
      </c>
      <c r="E39">
        <v>9.9365459999999999</v>
      </c>
      <c r="F39">
        <v>9.2620009999999997</v>
      </c>
      <c r="G39">
        <v>163.32135</v>
      </c>
      <c r="K39" s="1" t="s">
        <v>12</v>
      </c>
      <c r="L39">
        <f>L38*2*PI()</f>
        <v>207.37333343550611</v>
      </c>
      <c r="M39" s="1" t="s">
        <v>18</v>
      </c>
    </row>
    <row r="40" spans="1:13" x14ac:dyDescent="0.25">
      <c r="A40">
        <v>1.8126131999999999</v>
      </c>
      <c r="B40">
        <v>-1.532</v>
      </c>
      <c r="C40">
        <v>0.45900000000000002</v>
      </c>
      <c r="D40">
        <v>9.8070000000000004</v>
      </c>
      <c r="E40">
        <v>9.9365459999999999</v>
      </c>
      <c r="F40">
        <v>9.2620009999999997</v>
      </c>
      <c r="G40">
        <v>163.32135</v>
      </c>
      <c r="K40" s="1" t="s">
        <v>12</v>
      </c>
      <c r="L40">
        <f>L38*60</f>
        <v>1980.2694649022769</v>
      </c>
      <c r="M40" s="1" t="s">
        <v>29</v>
      </c>
    </row>
    <row r="41" spans="1:13" x14ac:dyDescent="0.25">
      <c r="A41">
        <v>1.8126966</v>
      </c>
      <c r="B41">
        <v>-1.0720000000000001</v>
      </c>
      <c r="C41">
        <v>0.153</v>
      </c>
      <c r="D41">
        <v>9.9600000000000009</v>
      </c>
      <c r="E41">
        <v>10.018692</v>
      </c>
      <c r="F41">
        <v>6.2048819999999996</v>
      </c>
      <c r="G41">
        <v>171.87737999999999</v>
      </c>
      <c r="K41" s="1" t="s">
        <v>19</v>
      </c>
      <c r="L41">
        <f>L42*2.2</f>
        <v>39.996000000000002</v>
      </c>
      <c r="M41" s="1" t="s">
        <v>20</v>
      </c>
    </row>
    <row r="42" spans="1:13" x14ac:dyDescent="0.25">
      <c r="A42">
        <v>1.8226966</v>
      </c>
      <c r="B42">
        <v>-1.0720000000000001</v>
      </c>
      <c r="C42">
        <v>0.153</v>
      </c>
      <c r="D42">
        <v>9.9600000000000009</v>
      </c>
      <c r="E42">
        <v>10.018692</v>
      </c>
      <c r="F42">
        <v>6.2048819999999996</v>
      </c>
      <c r="G42">
        <v>171.87737999999999</v>
      </c>
      <c r="K42" s="1" t="s">
        <v>21</v>
      </c>
      <c r="L42">
        <v>18.18</v>
      </c>
      <c r="M42" s="1" t="s">
        <v>22</v>
      </c>
    </row>
    <row r="43" spans="1:13" x14ac:dyDescent="0.25">
      <c r="A43">
        <v>1.8320936000000001</v>
      </c>
      <c r="B43">
        <v>-1.0720000000000001</v>
      </c>
      <c r="C43">
        <v>0.153</v>
      </c>
      <c r="D43">
        <v>9.9600000000000009</v>
      </c>
      <c r="E43">
        <v>10.018692</v>
      </c>
      <c r="F43">
        <v>6.2048819999999996</v>
      </c>
      <c r="G43">
        <v>171.87737999999999</v>
      </c>
    </row>
    <row r="44" spans="1:13" x14ac:dyDescent="0.25">
      <c r="A44">
        <v>1.8324279000000001</v>
      </c>
      <c r="B44">
        <v>-1.2250000000000001</v>
      </c>
      <c r="C44">
        <v>0.45900000000000002</v>
      </c>
      <c r="D44">
        <v>9.8070000000000004</v>
      </c>
      <c r="E44">
        <v>9.8938649999999999</v>
      </c>
      <c r="F44">
        <v>7.5979140000000003</v>
      </c>
      <c r="G44">
        <v>159.45933500000001</v>
      </c>
      <c r="K44" s="1" t="s">
        <v>23</v>
      </c>
      <c r="L44">
        <f>L39^2*L42</f>
        <v>781807.25545839244</v>
      </c>
      <c r="M44" s="1" t="s">
        <v>24</v>
      </c>
    </row>
    <row r="45" spans="1:13" x14ac:dyDescent="0.25">
      <c r="A45">
        <v>1.8424278000000001</v>
      </c>
      <c r="B45">
        <v>-1.2250000000000001</v>
      </c>
      <c r="C45">
        <v>0.45900000000000002</v>
      </c>
      <c r="D45">
        <v>9.8070000000000004</v>
      </c>
      <c r="E45">
        <v>9.8938649999999999</v>
      </c>
      <c r="F45">
        <v>7.5979140000000003</v>
      </c>
      <c r="G45">
        <v>159.45933500000001</v>
      </c>
      <c r="K45" s="1" t="s">
        <v>25</v>
      </c>
      <c r="L45">
        <f>L37*2*SQRT(L42*L39)</f>
        <v>47.779969600751507</v>
      </c>
      <c r="M45" s="1" t="s">
        <v>26</v>
      </c>
    </row>
    <row r="46" spans="1:13" x14ac:dyDescent="0.25">
      <c r="A46">
        <v>1.8520931</v>
      </c>
      <c r="B46">
        <v>-0.91900000000000004</v>
      </c>
      <c r="C46">
        <v>-0.153</v>
      </c>
      <c r="D46">
        <v>9.9600000000000009</v>
      </c>
      <c r="E46">
        <v>10.003477999999999</v>
      </c>
      <c r="F46">
        <v>5.3438650000000001</v>
      </c>
      <c r="G46">
        <v>189.45220900000001</v>
      </c>
    </row>
    <row r="47" spans="1:13" x14ac:dyDescent="0.25">
      <c r="A47">
        <v>1.8560764999999999</v>
      </c>
      <c r="B47">
        <v>-0.91900000000000004</v>
      </c>
      <c r="C47">
        <v>-0.153</v>
      </c>
      <c r="D47">
        <v>9.9600000000000009</v>
      </c>
      <c r="E47">
        <v>10.003477999999999</v>
      </c>
      <c r="F47">
        <v>5.3438650000000001</v>
      </c>
      <c r="G47">
        <v>189.45220900000001</v>
      </c>
    </row>
    <row r="48" spans="1:13" x14ac:dyDescent="0.25">
      <c r="A48">
        <v>1.8660764999999999</v>
      </c>
      <c r="B48">
        <v>-0.91900000000000004</v>
      </c>
      <c r="C48">
        <v>-0.153</v>
      </c>
      <c r="D48">
        <v>9.9600000000000009</v>
      </c>
      <c r="E48">
        <v>10.003477999999999</v>
      </c>
      <c r="F48">
        <v>5.3438650000000001</v>
      </c>
      <c r="G48">
        <v>189.45220900000001</v>
      </c>
    </row>
    <row r="49" spans="1:13" x14ac:dyDescent="0.25">
      <c r="A49">
        <v>1.8728807999999999</v>
      </c>
      <c r="B49">
        <v>-1.0720000000000001</v>
      </c>
      <c r="C49">
        <v>0</v>
      </c>
      <c r="D49">
        <v>9.9600000000000009</v>
      </c>
      <c r="E49">
        <v>10.017524</v>
      </c>
      <c r="F49">
        <v>6.1431209999999998</v>
      </c>
      <c r="G49">
        <v>180</v>
      </c>
      <c r="K49" s="1" t="s">
        <v>42</v>
      </c>
      <c r="L49">
        <v>10.42</v>
      </c>
      <c r="M49" s="1" t="s">
        <v>27</v>
      </c>
    </row>
    <row r="50" spans="1:13" x14ac:dyDescent="0.25">
      <c r="A50">
        <v>1.8748279000000001</v>
      </c>
      <c r="B50">
        <v>-1.2250000000000001</v>
      </c>
      <c r="C50">
        <v>0.30599999999999999</v>
      </c>
      <c r="D50">
        <v>9.8070000000000004</v>
      </c>
      <c r="E50">
        <v>9.8879479999999997</v>
      </c>
      <c r="F50">
        <v>7.336417</v>
      </c>
      <c r="G50">
        <v>165.974762</v>
      </c>
      <c r="K50" s="1" t="s">
        <v>28</v>
      </c>
      <c r="L50">
        <v>9.81</v>
      </c>
      <c r="M50" s="1" t="s">
        <v>27</v>
      </c>
    </row>
    <row r="51" spans="1:13" x14ac:dyDescent="0.25">
      <c r="A51">
        <v>1.8848278999999999</v>
      </c>
      <c r="B51">
        <v>-1.2250000000000001</v>
      </c>
      <c r="C51">
        <v>0.30599999999999999</v>
      </c>
      <c r="D51">
        <v>9.8070000000000004</v>
      </c>
      <c r="E51">
        <v>9.8879479999999997</v>
      </c>
      <c r="F51">
        <v>7.336417</v>
      </c>
      <c r="G51">
        <v>165.974762</v>
      </c>
      <c r="K51" s="1" t="s">
        <v>35</v>
      </c>
      <c r="L51">
        <f>ABS(L49-L50)</f>
        <v>0.60999999999999943</v>
      </c>
      <c r="M51" s="1" t="s">
        <v>27</v>
      </c>
    </row>
    <row r="52" spans="1:13" x14ac:dyDescent="0.25">
      <c r="A52">
        <v>1.8921915</v>
      </c>
      <c r="B52">
        <v>-1.2250000000000001</v>
      </c>
      <c r="C52">
        <v>0.30599999999999999</v>
      </c>
      <c r="D52">
        <v>9.8070000000000004</v>
      </c>
      <c r="E52">
        <v>9.8879479999999997</v>
      </c>
      <c r="F52">
        <v>7.336417</v>
      </c>
      <c r="G52">
        <v>165.974762</v>
      </c>
      <c r="K52" s="1"/>
      <c r="M52" s="1"/>
    </row>
    <row r="53" spans="1:13" x14ac:dyDescent="0.25">
      <c r="A53">
        <v>1.8924532000000001</v>
      </c>
      <c r="B53">
        <v>-0.91900000000000004</v>
      </c>
      <c r="C53">
        <v>0.153</v>
      </c>
      <c r="D53">
        <v>9.8070000000000004</v>
      </c>
      <c r="E53">
        <v>9.851153</v>
      </c>
      <c r="F53">
        <v>5.4267200000000004</v>
      </c>
      <c r="G53">
        <v>170.54779099999999</v>
      </c>
      <c r="K53" s="1" t="s">
        <v>36</v>
      </c>
      <c r="L53">
        <v>3600</v>
      </c>
      <c r="M53" s="1" t="s">
        <v>29</v>
      </c>
    </row>
    <row r="54" spans="1:13" x14ac:dyDescent="0.25">
      <c r="A54">
        <v>1.9024532000000001</v>
      </c>
      <c r="B54">
        <v>-0.91900000000000004</v>
      </c>
      <c r="C54">
        <v>0.153</v>
      </c>
      <c r="D54">
        <v>9.8070000000000004</v>
      </c>
      <c r="E54">
        <v>9.851153</v>
      </c>
      <c r="F54">
        <v>5.4267200000000004</v>
      </c>
      <c r="G54">
        <v>170.54779099999999</v>
      </c>
      <c r="K54" s="1" t="s">
        <v>36</v>
      </c>
      <c r="L54">
        <f>L53/60</f>
        <v>60</v>
      </c>
      <c r="M54" s="1" t="s">
        <v>17</v>
      </c>
    </row>
    <row r="55" spans="1:13" x14ac:dyDescent="0.25">
      <c r="A55">
        <v>1.9026662000000001</v>
      </c>
      <c r="B55">
        <v>-1.379</v>
      </c>
      <c r="C55">
        <v>0.30599999999999999</v>
      </c>
      <c r="D55">
        <v>9.8070000000000004</v>
      </c>
      <c r="E55">
        <v>9.9082050000000006</v>
      </c>
      <c r="F55">
        <v>8.1961829999999996</v>
      </c>
      <c r="G55">
        <v>167.48878500000001</v>
      </c>
      <c r="K55" s="1" t="s">
        <v>36</v>
      </c>
      <c r="L55">
        <f>2*PI()*L54</f>
        <v>376.99111843077515</v>
      </c>
      <c r="M55" s="1" t="s">
        <v>18</v>
      </c>
    </row>
    <row r="56" spans="1:13" x14ac:dyDescent="0.25">
      <c r="A56">
        <v>1.9126662000000001</v>
      </c>
      <c r="B56">
        <v>-1.379</v>
      </c>
      <c r="C56">
        <v>0.30599999999999999</v>
      </c>
      <c r="D56">
        <v>9.8070000000000004</v>
      </c>
      <c r="E56">
        <v>9.9082050000000006</v>
      </c>
      <c r="F56">
        <v>8.1961829999999996</v>
      </c>
      <c r="G56">
        <v>167.48878500000001</v>
      </c>
      <c r="K56" s="1"/>
      <c r="M56" s="1"/>
    </row>
    <row r="57" spans="1:13" x14ac:dyDescent="0.25">
      <c r="A57">
        <v>1.9221389</v>
      </c>
      <c r="B57">
        <v>-1.379</v>
      </c>
      <c r="C57">
        <v>0.30599999999999999</v>
      </c>
      <c r="D57">
        <v>9.8070000000000004</v>
      </c>
      <c r="E57">
        <v>9.9082050000000006</v>
      </c>
      <c r="F57">
        <v>8.1961829999999996</v>
      </c>
      <c r="G57">
        <v>167.48878500000001</v>
      </c>
      <c r="K57" s="1" t="s">
        <v>37</v>
      </c>
      <c r="L57">
        <f>L55/L39</f>
        <v>1.817934409334365</v>
      </c>
      <c r="M57" s="1"/>
    </row>
    <row r="58" spans="1:13" x14ac:dyDescent="0.25">
      <c r="A58">
        <v>1.9265653</v>
      </c>
      <c r="B58">
        <v>-1.0720000000000001</v>
      </c>
      <c r="C58">
        <v>0.153</v>
      </c>
      <c r="D58">
        <v>9.9600000000000009</v>
      </c>
      <c r="E58">
        <v>10.018692</v>
      </c>
      <c r="F58">
        <v>6.2048819999999996</v>
      </c>
      <c r="G58">
        <v>171.87737999999999</v>
      </c>
      <c r="K58" s="1"/>
      <c r="M58" s="1"/>
    </row>
    <row r="59" spans="1:13" x14ac:dyDescent="0.25">
      <c r="A59">
        <v>1.9365653</v>
      </c>
      <c r="B59">
        <v>-1.0720000000000001</v>
      </c>
      <c r="C59">
        <v>0.153</v>
      </c>
      <c r="D59">
        <v>9.9600000000000009</v>
      </c>
      <c r="E59">
        <v>10.018692</v>
      </c>
      <c r="F59">
        <v>6.2048819999999996</v>
      </c>
      <c r="G59">
        <v>171.87737999999999</v>
      </c>
      <c r="K59" s="1" t="s">
        <v>38</v>
      </c>
      <c r="L59">
        <f>L51/L55^2</f>
        <v>4.2920779181823608E-6</v>
      </c>
      <c r="M59" s="1" t="s">
        <v>30</v>
      </c>
    </row>
    <row r="60" spans="1:13" x14ac:dyDescent="0.25">
      <c r="A60">
        <v>1.9430753999999999</v>
      </c>
      <c r="B60">
        <v>-1.0720000000000001</v>
      </c>
      <c r="C60">
        <v>0.153</v>
      </c>
      <c r="D60">
        <v>9.9600000000000009</v>
      </c>
      <c r="E60">
        <v>10.018692</v>
      </c>
      <c r="F60">
        <v>6.2048819999999996</v>
      </c>
      <c r="G60">
        <v>171.87737999999999</v>
      </c>
      <c r="K60" s="1" t="s">
        <v>38</v>
      </c>
      <c r="L60">
        <f>L59*1000</f>
        <v>4.2920779181823609E-3</v>
      </c>
      <c r="M60" s="1" t="s">
        <v>31</v>
      </c>
    </row>
    <row r="61" spans="1:13" x14ac:dyDescent="0.25">
      <c r="A61">
        <v>1.9437058</v>
      </c>
      <c r="B61">
        <v>-1.2250000000000001</v>
      </c>
      <c r="C61">
        <v>0.30599999999999999</v>
      </c>
      <c r="D61">
        <v>9.8070000000000004</v>
      </c>
      <c r="E61">
        <v>9.8879479999999997</v>
      </c>
      <c r="F61">
        <v>7.336417</v>
      </c>
      <c r="G61">
        <v>165.974762</v>
      </c>
      <c r="K61" s="1"/>
      <c r="M61" s="1"/>
    </row>
    <row r="62" spans="1:13" x14ac:dyDescent="0.25">
      <c r="A62">
        <v>1.9537058</v>
      </c>
      <c r="B62">
        <v>-1.2250000000000001</v>
      </c>
      <c r="C62">
        <v>0.30599999999999999</v>
      </c>
      <c r="D62">
        <v>9.8070000000000004</v>
      </c>
      <c r="E62">
        <v>9.8879479999999997</v>
      </c>
      <c r="F62">
        <v>7.336417</v>
      </c>
      <c r="G62">
        <v>165.974762</v>
      </c>
      <c r="K62" s="1" t="s">
        <v>39</v>
      </c>
      <c r="L62">
        <f>L59*L42/L57^2*SQRT((1-L57^2)^2+(2*L37*L57)^2)</f>
        <v>6.3852077751474622E-5</v>
      </c>
      <c r="M62" s="1" t="s">
        <v>32</v>
      </c>
    </row>
    <row r="63" spans="1:13" x14ac:dyDescent="0.25">
      <c r="A63">
        <v>1.9544809000000001</v>
      </c>
      <c r="B63">
        <v>-1.0720000000000001</v>
      </c>
      <c r="C63">
        <v>0.153</v>
      </c>
      <c r="D63">
        <v>9.8070000000000004</v>
      </c>
      <c r="E63">
        <v>9.8666029999999996</v>
      </c>
      <c r="F63">
        <v>6.3009539999999999</v>
      </c>
      <c r="G63">
        <v>171.87737999999999</v>
      </c>
      <c r="K63" s="1" t="s">
        <v>39</v>
      </c>
      <c r="L63">
        <f>L62*1000</f>
        <v>6.3852077751474626E-2</v>
      </c>
      <c r="M63" s="1" t="s">
        <v>33</v>
      </c>
    </row>
    <row r="64" spans="1:13" x14ac:dyDescent="0.25">
      <c r="A64">
        <v>1.9644809000000001</v>
      </c>
      <c r="B64">
        <v>-1.0720000000000001</v>
      </c>
      <c r="C64">
        <v>0.153</v>
      </c>
      <c r="D64">
        <v>9.8070000000000004</v>
      </c>
      <c r="E64">
        <v>9.8666029999999996</v>
      </c>
      <c r="F64">
        <v>6.3009539999999999</v>
      </c>
      <c r="G64">
        <v>171.87737999999999</v>
      </c>
      <c r="K64" s="1"/>
      <c r="M64" s="1"/>
    </row>
    <row r="65" spans="1:13" x14ac:dyDescent="0.25">
      <c r="A65">
        <v>1.9724667</v>
      </c>
      <c r="B65">
        <v>-1.0720000000000001</v>
      </c>
      <c r="C65">
        <v>0.153</v>
      </c>
      <c r="D65">
        <v>9.8070000000000004</v>
      </c>
      <c r="E65">
        <v>9.8666029999999996</v>
      </c>
      <c r="F65">
        <v>6.3009539999999999</v>
      </c>
      <c r="G65">
        <v>171.87737999999999</v>
      </c>
      <c r="K65" s="1" t="s">
        <v>41</v>
      </c>
      <c r="L65">
        <v>20</v>
      </c>
      <c r="M65" s="1" t="s">
        <v>31</v>
      </c>
    </row>
    <row r="66" spans="1:13" x14ac:dyDescent="0.25">
      <c r="A66">
        <v>1.9730519</v>
      </c>
      <c r="B66">
        <v>-1.0720000000000001</v>
      </c>
      <c r="C66">
        <v>0.153</v>
      </c>
      <c r="D66">
        <v>9.8070000000000004</v>
      </c>
      <c r="E66">
        <v>9.8666029999999996</v>
      </c>
      <c r="F66">
        <v>6.3009539999999999</v>
      </c>
      <c r="G66">
        <v>171.87737999999999</v>
      </c>
      <c r="K66" s="1" t="s">
        <v>40</v>
      </c>
      <c r="L66">
        <f>L63/L65</f>
        <v>3.1926038875737311E-3</v>
      </c>
      <c r="M66" s="1" t="s">
        <v>22</v>
      </c>
    </row>
    <row r="67" spans="1:13" x14ac:dyDescent="0.25">
      <c r="A67">
        <v>1.9830519</v>
      </c>
      <c r="B67">
        <v>-1.0720000000000001</v>
      </c>
      <c r="C67">
        <v>0.153</v>
      </c>
      <c r="D67">
        <v>9.8070000000000004</v>
      </c>
      <c r="E67">
        <v>9.8666029999999996</v>
      </c>
      <c r="F67">
        <v>6.3009539999999999</v>
      </c>
      <c r="G67">
        <v>171.87737999999999</v>
      </c>
      <c r="K67" s="1" t="s">
        <v>40</v>
      </c>
      <c r="L67">
        <f>L66*1000</f>
        <v>3.192603887573731</v>
      </c>
      <c r="M67" s="1" t="s">
        <v>34</v>
      </c>
    </row>
    <row r="68" spans="1:13" x14ac:dyDescent="0.25">
      <c r="A68">
        <v>1.9832688999999999</v>
      </c>
      <c r="B68">
        <v>-1.0720000000000001</v>
      </c>
      <c r="C68">
        <v>0.153</v>
      </c>
      <c r="D68">
        <v>9.8070000000000004</v>
      </c>
      <c r="E68">
        <v>9.8666029999999996</v>
      </c>
      <c r="F68">
        <v>6.3009539999999999</v>
      </c>
      <c r="G68">
        <v>171.87737999999999</v>
      </c>
    </row>
    <row r="69" spans="1:13" x14ac:dyDescent="0.25">
      <c r="A69">
        <v>1.9932688000000001</v>
      </c>
      <c r="B69">
        <v>-1.0720000000000001</v>
      </c>
      <c r="C69">
        <v>0.153</v>
      </c>
      <c r="D69">
        <v>9.8070000000000004</v>
      </c>
      <c r="E69">
        <v>9.8666029999999996</v>
      </c>
      <c r="F69">
        <v>6.3009539999999999</v>
      </c>
      <c r="G69">
        <v>171.87737999999999</v>
      </c>
    </row>
    <row r="70" spans="1:13" x14ac:dyDescent="0.25">
      <c r="A70">
        <v>1.9934080999999999</v>
      </c>
      <c r="B70">
        <v>-1.0720000000000001</v>
      </c>
      <c r="C70">
        <v>0.153</v>
      </c>
      <c r="D70">
        <v>9.8070000000000004</v>
      </c>
      <c r="E70">
        <v>9.8666029999999996</v>
      </c>
      <c r="F70">
        <v>6.3009539999999999</v>
      </c>
      <c r="G70">
        <v>171.87737999999999</v>
      </c>
    </row>
    <row r="71" spans="1:13" x14ac:dyDescent="0.25">
      <c r="A71">
        <v>2.0034079999999999</v>
      </c>
      <c r="B71">
        <v>-1.0720000000000001</v>
      </c>
      <c r="C71">
        <v>0.153</v>
      </c>
      <c r="D71">
        <v>9.8070000000000004</v>
      </c>
      <c r="E71">
        <v>9.8666029999999996</v>
      </c>
      <c r="F71">
        <v>6.3009539999999999</v>
      </c>
      <c r="G71">
        <v>171.87737999999999</v>
      </c>
    </row>
    <row r="72" spans="1:13" x14ac:dyDescent="0.25">
      <c r="A72">
        <v>2.0053413</v>
      </c>
      <c r="B72">
        <v>-1.0720000000000001</v>
      </c>
      <c r="C72">
        <v>0</v>
      </c>
      <c r="D72">
        <v>9.8070000000000004</v>
      </c>
      <c r="E72">
        <v>9.8654170000000008</v>
      </c>
      <c r="F72">
        <v>6.2382220000000004</v>
      </c>
      <c r="G72">
        <v>180</v>
      </c>
    </row>
    <row r="73" spans="1:13" x14ac:dyDescent="0.25">
      <c r="A73">
        <v>2.0153412999999998</v>
      </c>
      <c r="B73">
        <v>-1.0720000000000001</v>
      </c>
      <c r="C73">
        <v>0</v>
      </c>
      <c r="D73">
        <v>9.8070000000000004</v>
      </c>
      <c r="E73">
        <v>9.8654170000000008</v>
      </c>
      <c r="F73">
        <v>6.2382220000000004</v>
      </c>
      <c r="G73">
        <v>180</v>
      </c>
    </row>
    <row r="74" spans="1:13" x14ac:dyDescent="0.25">
      <c r="A74">
        <v>2.016073</v>
      </c>
      <c r="B74">
        <v>-1.0720000000000001</v>
      </c>
      <c r="C74">
        <v>0</v>
      </c>
      <c r="D74">
        <v>9.8070000000000004</v>
      </c>
      <c r="E74">
        <v>9.8654170000000008</v>
      </c>
      <c r="F74">
        <v>6.2382220000000004</v>
      </c>
      <c r="G74">
        <v>180</v>
      </c>
    </row>
    <row r="75" spans="1:13" x14ac:dyDescent="0.25">
      <c r="A75">
        <v>2.0260729999999998</v>
      </c>
      <c r="B75">
        <v>-1.0720000000000001</v>
      </c>
      <c r="C75">
        <v>0</v>
      </c>
      <c r="D75">
        <v>9.8070000000000004</v>
      </c>
      <c r="E75">
        <v>9.8654170000000008</v>
      </c>
      <c r="F75">
        <v>6.2382220000000004</v>
      </c>
      <c r="G75">
        <v>180</v>
      </c>
    </row>
    <row r="76" spans="1:13" x14ac:dyDescent="0.25">
      <c r="A76">
        <v>2.0323026</v>
      </c>
      <c r="B76">
        <v>-1.2250000000000001</v>
      </c>
      <c r="C76">
        <v>0.30599999999999999</v>
      </c>
      <c r="D76">
        <v>9.8070000000000004</v>
      </c>
      <c r="E76">
        <v>9.8879479999999997</v>
      </c>
      <c r="F76">
        <v>7.336417</v>
      </c>
      <c r="G76">
        <v>165.974762</v>
      </c>
    </row>
    <row r="77" spans="1:13" x14ac:dyDescent="0.25">
      <c r="A77">
        <v>2.0354833999999999</v>
      </c>
      <c r="B77">
        <v>-1.0720000000000001</v>
      </c>
      <c r="C77">
        <v>0.30599999999999999</v>
      </c>
      <c r="D77">
        <v>9.8070000000000004</v>
      </c>
      <c r="E77">
        <v>9.8701609999999995</v>
      </c>
      <c r="F77">
        <v>6.4853110000000003</v>
      </c>
      <c r="G77">
        <v>164.068726</v>
      </c>
    </row>
    <row r="78" spans="1:13" x14ac:dyDescent="0.25">
      <c r="A78">
        <v>2.0454834000000002</v>
      </c>
      <c r="B78">
        <v>-1.0720000000000001</v>
      </c>
      <c r="C78">
        <v>0.30599999999999999</v>
      </c>
      <c r="D78">
        <v>9.8070000000000004</v>
      </c>
      <c r="E78">
        <v>9.8701609999999995</v>
      </c>
      <c r="F78">
        <v>6.4853110000000003</v>
      </c>
      <c r="G78">
        <v>164.068726</v>
      </c>
    </row>
    <row r="79" spans="1:13" x14ac:dyDescent="0.25">
      <c r="A79">
        <v>2.0524645000000001</v>
      </c>
      <c r="B79">
        <v>-1.0720000000000001</v>
      </c>
      <c r="C79">
        <v>0.30599999999999999</v>
      </c>
      <c r="D79">
        <v>9.8070000000000004</v>
      </c>
      <c r="E79">
        <v>9.8701609999999995</v>
      </c>
      <c r="F79">
        <v>6.4853110000000003</v>
      </c>
      <c r="G79">
        <v>164.068726</v>
      </c>
    </row>
    <row r="80" spans="1:13" x14ac:dyDescent="0.25">
      <c r="A80">
        <v>2.0619749999999999</v>
      </c>
      <c r="B80">
        <v>-1.2250000000000001</v>
      </c>
      <c r="C80">
        <v>0.153</v>
      </c>
      <c r="D80">
        <v>9.8070000000000004</v>
      </c>
      <c r="E80">
        <v>9.8843969999999999</v>
      </c>
      <c r="F80">
        <v>7.1747420000000002</v>
      </c>
      <c r="G80">
        <v>172.88073700000001</v>
      </c>
    </row>
    <row r="81" spans="1:7" x14ac:dyDescent="0.25">
      <c r="A81">
        <v>2.0639813</v>
      </c>
      <c r="B81">
        <v>-1.0720000000000001</v>
      </c>
      <c r="C81">
        <v>0.153</v>
      </c>
      <c r="D81">
        <v>9.8070000000000004</v>
      </c>
      <c r="E81">
        <v>9.8666029999999996</v>
      </c>
      <c r="F81">
        <v>6.3009539999999999</v>
      </c>
      <c r="G81">
        <v>171.87737999999999</v>
      </c>
    </row>
    <row r="82" spans="1:7" x14ac:dyDescent="0.25">
      <c r="A82">
        <v>2.0739812999999998</v>
      </c>
      <c r="B82">
        <v>-1.0720000000000001</v>
      </c>
      <c r="C82">
        <v>0.153</v>
      </c>
      <c r="D82">
        <v>9.8070000000000004</v>
      </c>
      <c r="E82">
        <v>9.8666029999999996</v>
      </c>
      <c r="F82">
        <v>6.3009539999999999</v>
      </c>
      <c r="G82">
        <v>171.87737999999999</v>
      </c>
    </row>
    <row r="83" spans="1:7" x14ac:dyDescent="0.25">
      <c r="A83">
        <v>2.0762985</v>
      </c>
      <c r="B83">
        <v>-1.0720000000000001</v>
      </c>
      <c r="C83">
        <v>0.153</v>
      </c>
      <c r="D83">
        <v>9.8070000000000004</v>
      </c>
      <c r="E83">
        <v>9.8666029999999996</v>
      </c>
      <c r="F83">
        <v>6.3009539999999999</v>
      </c>
      <c r="G83">
        <v>171.87737999999999</v>
      </c>
    </row>
    <row r="84" spans="1:7" x14ac:dyDescent="0.25">
      <c r="A84">
        <v>2.0862984999999998</v>
      </c>
      <c r="B84">
        <v>-1.0720000000000001</v>
      </c>
      <c r="C84">
        <v>0.153</v>
      </c>
      <c r="D84">
        <v>9.8070000000000004</v>
      </c>
      <c r="E84">
        <v>9.8666029999999996</v>
      </c>
      <c r="F84">
        <v>6.3009539999999999</v>
      </c>
      <c r="G84">
        <v>171.87737999999999</v>
      </c>
    </row>
    <row r="85" spans="1:7" x14ac:dyDescent="0.25">
      <c r="A85">
        <v>2.0927712999999999</v>
      </c>
      <c r="B85">
        <v>-1.0720000000000001</v>
      </c>
      <c r="C85">
        <v>0</v>
      </c>
      <c r="D85">
        <v>9.8070000000000004</v>
      </c>
      <c r="E85">
        <v>9.8654170000000008</v>
      </c>
      <c r="F85">
        <v>6.2382220000000004</v>
      </c>
      <c r="G85">
        <v>180</v>
      </c>
    </row>
    <row r="86" spans="1:7" x14ac:dyDescent="0.25">
      <c r="A86">
        <v>2.0931923000000001</v>
      </c>
      <c r="B86">
        <v>-1.0720000000000001</v>
      </c>
      <c r="C86">
        <v>0.153</v>
      </c>
      <c r="D86">
        <v>9.9600000000000009</v>
      </c>
      <c r="E86">
        <v>10.018692</v>
      </c>
      <c r="F86">
        <v>6.2048819999999996</v>
      </c>
      <c r="G86">
        <v>171.87737999999999</v>
      </c>
    </row>
    <row r="87" spans="1:7" x14ac:dyDescent="0.25">
      <c r="A87">
        <v>2.1031922999999999</v>
      </c>
      <c r="B87">
        <v>-1.0720000000000001</v>
      </c>
      <c r="C87">
        <v>0.153</v>
      </c>
      <c r="D87">
        <v>9.9600000000000009</v>
      </c>
      <c r="E87">
        <v>10.018692</v>
      </c>
      <c r="F87">
        <v>6.2048819999999996</v>
      </c>
      <c r="G87">
        <v>171.87737999999999</v>
      </c>
    </row>
    <row r="88" spans="1:7" x14ac:dyDescent="0.25">
      <c r="A88">
        <v>2.1068237000000001</v>
      </c>
      <c r="B88">
        <v>-1.0720000000000001</v>
      </c>
      <c r="C88">
        <v>0.153</v>
      </c>
      <c r="D88">
        <v>9.9600000000000009</v>
      </c>
      <c r="E88">
        <v>10.018692</v>
      </c>
      <c r="F88">
        <v>6.2048819999999996</v>
      </c>
      <c r="G88">
        <v>171.87737999999999</v>
      </c>
    </row>
    <row r="89" spans="1:7" x14ac:dyDescent="0.25">
      <c r="A89">
        <v>2.1168233999999999</v>
      </c>
      <c r="B89">
        <v>-1.0720000000000001</v>
      </c>
      <c r="C89">
        <v>0.153</v>
      </c>
      <c r="D89">
        <v>9.9600000000000009</v>
      </c>
      <c r="E89">
        <v>10.018692</v>
      </c>
      <c r="F89">
        <v>6.2048819999999996</v>
      </c>
      <c r="G89">
        <v>171.87737999999999</v>
      </c>
    </row>
    <row r="90" spans="1:7" x14ac:dyDescent="0.25">
      <c r="A90">
        <v>2.1223852999999999</v>
      </c>
      <c r="B90">
        <v>-1.0720000000000001</v>
      </c>
      <c r="C90">
        <v>0.153</v>
      </c>
      <c r="D90">
        <v>9.8070000000000004</v>
      </c>
      <c r="E90">
        <v>9.8666029999999996</v>
      </c>
      <c r="F90">
        <v>6.3009539999999999</v>
      </c>
      <c r="G90">
        <v>171.87737999999999</v>
      </c>
    </row>
    <row r="91" spans="1:7" x14ac:dyDescent="0.25">
      <c r="A91">
        <v>2.1228011000000002</v>
      </c>
      <c r="B91">
        <v>-1.0720000000000001</v>
      </c>
      <c r="C91">
        <v>0.153</v>
      </c>
      <c r="D91">
        <v>9.8070000000000004</v>
      </c>
      <c r="E91">
        <v>9.8666029999999996</v>
      </c>
      <c r="F91">
        <v>6.3009539999999999</v>
      </c>
      <c r="G91">
        <v>171.87737999999999</v>
      </c>
    </row>
    <row r="92" spans="1:7" x14ac:dyDescent="0.25">
      <c r="A92">
        <v>2.1328011</v>
      </c>
      <c r="B92">
        <v>-1.0720000000000001</v>
      </c>
      <c r="C92">
        <v>0.153</v>
      </c>
      <c r="D92">
        <v>9.8070000000000004</v>
      </c>
      <c r="E92">
        <v>9.8666029999999996</v>
      </c>
      <c r="F92">
        <v>6.3009539999999999</v>
      </c>
      <c r="G92">
        <v>171.87737999999999</v>
      </c>
    </row>
    <row r="93" spans="1:7" x14ac:dyDescent="0.25">
      <c r="A93">
        <v>2.1425277999999999</v>
      </c>
      <c r="B93">
        <v>-1.0720000000000001</v>
      </c>
      <c r="C93">
        <v>0.30599999999999999</v>
      </c>
      <c r="D93">
        <v>9.8070000000000004</v>
      </c>
      <c r="E93">
        <v>9.8701609999999995</v>
      </c>
      <c r="F93">
        <v>6.4853110000000003</v>
      </c>
      <c r="G93">
        <v>164.068726</v>
      </c>
    </row>
    <row r="94" spans="1:7" x14ac:dyDescent="0.25">
      <c r="A94">
        <v>2.1460454000000002</v>
      </c>
      <c r="B94">
        <v>-1.2250000000000001</v>
      </c>
      <c r="C94">
        <v>0.153</v>
      </c>
      <c r="D94">
        <v>9.8070000000000004</v>
      </c>
      <c r="E94">
        <v>9.8843969999999999</v>
      </c>
      <c r="F94">
        <v>7.1747420000000002</v>
      </c>
      <c r="G94">
        <v>172.88073700000001</v>
      </c>
    </row>
    <row r="95" spans="1:7" x14ac:dyDescent="0.25">
      <c r="A95">
        <v>2.1560454</v>
      </c>
      <c r="B95">
        <v>-1.2250000000000001</v>
      </c>
      <c r="C95">
        <v>0.153</v>
      </c>
      <c r="D95">
        <v>9.8070000000000004</v>
      </c>
      <c r="E95">
        <v>9.8843969999999999</v>
      </c>
      <c r="F95">
        <v>7.1747420000000002</v>
      </c>
      <c r="G95">
        <v>172.88073700000001</v>
      </c>
    </row>
    <row r="96" spans="1:7" x14ac:dyDescent="0.25">
      <c r="A96">
        <v>2.1628275000000001</v>
      </c>
      <c r="B96">
        <v>-1.2250000000000001</v>
      </c>
      <c r="C96">
        <v>0.153</v>
      </c>
      <c r="D96">
        <v>9.8070000000000004</v>
      </c>
      <c r="E96">
        <v>9.8843969999999999</v>
      </c>
      <c r="F96">
        <v>7.1747420000000002</v>
      </c>
      <c r="G96">
        <v>172.88073700000001</v>
      </c>
    </row>
    <row r="97" spans="1:7" x14ac:dyDescent="0.25">
      <c r="A97">
        <v>2.1725047000000002</v>
      </c>
      <c r="B97">
        <v>-1.0720000000000001</v>
      </c>
      <c r="C97">
        <v>0.153</v>
      </c>
      <c r="D97">
        <v>9.8070000000000004</v>
      </c>
      <c r="E97">
        <v>9.8666029999999996</v>
      </c>
      <c r="F97">
        <v>6.3009539999999999</v>
      </c>
      <c r="G97">
        <v>171.87737999999999</v>
      </c>
    </row>
    <row r="98" spans="1:7" x14ac:dyDescent="0.25">
      <c r="A98">
        <v>2.1729905999999999</v>
      </c>
      <c r="B98">
        <v>-1.0720000000000001</v>
      </c>
      <c r="C98">
        <v>0.30599999999999999</v>
      </c>
      <c r="D98">
        <v>9.8070000000000004</v>
      </c>
      <c r="E98">
        <v>9.8701609999999995</v>
      </c>
      <c r="F98">
        <v>6.4853110000000003</v>
      </c>
      <c r="G98">
        <v>164.068726</v>
      </c>
    </row>
    <row r="99" spans="1:7" x14ac:dyDescent="0.25">
      <c r="A99">
        <v>2.1829907999999998</v>
      </c>
      <c r="B99">
        <v>-1.0720000000000001</v>
      </c>
      <c r="C99">
        <v>0.30599999999999999</v>
      </c>
      <c r="D99">
        <v>9.8070000000000004</v>
      </c>
      <c r="E99">
        <v>9.8701609999999995</v>
      </c>
      <c r="F99">
        <v>6.4853110000000003</v>
      </c>
      <c r="G99">
        <v>164.068726</v>
      </c>
    </row>
    <row r="100" spans="1:7" x14ac:dyDescent="0.25">
      <c r="A100">
        <v>2.1924944000000002</v>
      </c>
      <c r="B100">
        <v>-1.0720000000000001</v>
      </c>
      <c r="C100">
        <v>0.30599999999999999</v>
      </c>
      <c r="D100">
        <v>9.8070000000000004</v>
      </c>
      <c r="E100">
        <v>9.8701609999999995</v>
      </c>
      <c r="F100">
        <v>6.4853110000000003</v>
      </c>
      <c r="G100">
        <v>164.068726</v>
      </c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Analysis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</dc:creator>
  <cp:lastModifiedBy>Justin</cp:lastModifiedBy>
  <dcterms:created xsi:type="dcterms:W3CDTF">2016-06-28T03:56:34Z</dcterms:created>
  <dcterms:modified xsi:type="dcterms:W3CDTF">2016-07-06T13:47:37Z</dcterms:modified>
</cp:coreProperties>
</file>